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1"/>
  </bookViews>
  <sheets>
    <sheet name="2013.évi terv" sheetId="1" r:id="rId1"/>
    <sheet name="2013.évi terv 2.lap" sheetId="2" r:id="rId2"/>
    <sheet name="2013.évi terv 3.lap" sheetId="3" r:id="rId3"/>
  </sheets>
  <definedNames/>
  <calcPr fullCalcOnLoad="1"/>
</workbook>
</file>

<file path=xl/sharedStrings.xml><?xml version="1.0" encoding="utf-8"?>
<sst xmlns="http://schemas.openxmlformats.org/spreadsheetml/2006/main" count="154" uniqueCount="118">
  <si>
    <t>MEGNEVEZÉS</t>
  </si>
  <si>
    <t>Hozam összesen:</t>
  </si>
  <si>
    <t>Idegen fenntartás</t>
  </si>
  <si>
    <t>Alkalmazotti bér</t>
  </si>
  <si>
    <t>terv</t>
  </si>
  <si>
    <t>tény</t>
  </si>
  <si>
    <t xml:space="preserve">évi </t>
  </si>
  <si>
    <t>2. Saját termelésű készletek</t>
  </si>
  <si>
    <t>áll.változása</t>
  </si>
  <si>
    <t>KÖLTSÉGEK</t>
  </si>
  <si>
    <t>Anyagköltség összesen:</t>
  </si>
  <si>
    <t>Kiküld.napidíj nélkül</t>
  </si>
  <si>
    <t>Belföldi fuvar</t>
  </si>
  <si>
    <t>Munkavédelem</t>
  </si>
  <si>
    <t>Számitástechnika</t>
  </si>
  <si>
    <t>Egyéb</t>
  </si>
  <si>
    <t>Közüzemi szolgáltatás</t>
  </si>
  <si>
    <t>Őrző-védő szolgálat</t>
  </si>
  <si>
    <t>Oktatás, továbbképzés</t>
  </si>
  <si>
    <t>Bankköltségek</t>
  </si>
  <si>
    <t>mindösszesen</t>
  </si>
  <si>
    <t>Fizikai bér</t>
  </si>
  <si>
    <t>Bérköltség összesen</t>
  </si>
  <si>
    <t>Betegszabadság</t>
  </si>
  <si>
    <t>Vállallatot terhelő táppénz</t>
  </si>
  <si>
    <t>Vállalati segély</t>
  </si>
  <si>
    <t>FB.tagok tiszt.díja</t>
  </si>
  <si>
    <t>ERFA Ny.pénztár</t>
  </si>
  <si>
    <t>Napidíjak</t>
  </si>
  <si>
    <t>Vállalatot terhelő SZJA</t>
  </si>
  <si>
    <t>Szabadság megváltás</t>
  </si>
  <si>
    <t>Személyi jellegű kifiz.össz.</t>
  </si>
  <si>
    <t>Rehab. hozzájárulás</t>
  </si>
  <si>
    <t>Szakképzési hozzájárulás</t>
  </si>
  <si>
    <t>Munkaadói járulék</t>
  </si>
  <si>
    <t>Egészségügyi hozzájárulás</t>
  </si>
  <si>
    <t>Járulékok összesen:</t>
  </si>
  <si>
    <t>II. Személyi jellegű kifiz.</t>
  </si>
  <si>
    <t>III. Költségek mind-</t>
  </si>
  <si>
    <t>összesen</t>
  </si>
  <si>
    <t>Egyéb bevételek</t>
  </si>
  <si>
    <t>egyéb</t>
  </si>
  <si>
    <t>Egyéb bevételek összesen</t>
  </si>
  <si>
    <t>Egyéb ráfordítások</t>
  </si>
  <si>
    <t>ért. tárgyi eszk.nettó értéke</t>
  </si>
  <si>
    <t>bírság, kötbér</t>
  </si>
  <si>
    <t>támogatás alapítványnak</t>
  </si>
  <si>
    <t>Egyéb ráfordítások össz.</t>
  </si>
  <si>
    <t>Üzleti tevékeny. eredménye</t>
  </si>
  <si>
    <t>kapott osztalék</t>
  </si>
  <si>
    <t>Pénzügyi bevételek össz.</t>
  </si>
  <si>
    <t>Pénzügyi műv. bevételek</t>
  </si>
  <si>
    <t>Pénzügyi műv. ráfordításai</t>
  </si>
  <si>
    <t>fizetett kamatok</t>
  </si>
  <si>
    <t>I. Anyagjellegű ráfordítás</t>
  </si>
  <si>
    <t>évi</t>
  </si>
  <si>
    <t>3. Saját előáll.eszk.akt.értéke</t>
  </si>
  <si>
    <t>Postaköltség,telefon</t>
  </si>
  <si>
    <t>ELÁBÉ+ közv.szolg</t>
  </si>
  <si>
    <t>Egyéb+ reprezentáció</t>
  </si>
  <si>
    <t>tárgyi eszk. értékesítés</t>
  </si>
  <si>
    <t>pü.műveletek egyéb bevételei</t>
  </si>
  <si>
    <t>pü.műveletek egyéb ráford.</t>
  </si>
  <si>
    <t>Pü. műv. ráfordításai össz.:</t>
  </si>
  <si>
    <t>Rendkívüli bevétel</t>
  </si>
  <si>
    <t>késedelmi kamat,kártérítés</t>
  </si>
  <si>
    <t>változás</t>
  </si>
  <si>
    <t>tényhez %</t>
  </si>
  <si>
    <t>Egyéb szolgált. Összesen:</t>
  </si>
  <si>
    <t>Szolgáltatás összesen:</t>
  </si>
  <si>
    <t>Étkezési hozzájárulás</t>
  </si>
  <si>
    <t>Fogl.eü.szolgáltatás</t>
  </si>
  <si>
    <t xml:space="preserve">kapott kamatok </t>
  </si>
  <si>
    <t xml:space="preserve">Vásárok,reklám, hirdetés </t>
  </si>
  <si>
    <t>ráfordításként elszám. adók</t>
  </si>
  <si>
    <t>Ajándék utalvány-beiskolázás</t>
  </si>
  <si>
    <t>Természetbeni-juttatás</t>
  </si>
  <si>
    <t>Adófizetési kötelezettség</t>
  </si>
  <si>
    <t>Adózott eredmény</t>
  </si>
  <si>
    <t>elvárt adó</t>
  </si>
  <si>
    <t>elszámolt értékvesztés</t>
  </si>
  <si>
    <t>2007.évi</t>
  </si>
  <si>
    <t>Követelés behajtási díjak</t>
  </si>
  <si>
    <t>Egyéb személyi jellegű kifizetések</t>
  </si>
  <si>
    <t>Startkártyás járulék</t>
  </si>
  <si>
    <t>Támogatások (kv-i)</t>
  </si>
  <si>
    <t>Visszaírt értékvesztés</t>
  </si>
  <si>
    <t>utólag adott engedmények</t>
  </si>
  <si>
    <t>kamatok, kártérítések,kötbérek</t>
  </si>
  <si>
    <t>Végkielégitések</t>
  </si>
  <si>
    <t>Pályázatkész. és elszámolás</t>
  </si>
  <si>
    <t>Felmentési bérek</t>
  </si>
  <si>
    <t>1. Bevételek</t>
  </si>
  <si>
    <t>Önkormányzattól átvett</t>
  </si>
  <si>
    <t xml:space="preserve">Saját </t>
  </si>
  <si>
    <t>Összesen</t>
  </si>
  <si>
    <t>Jubileumijutalom</t>
  </si>
  <si>
    <t>értékesítés nettó árbevétele</t>
  </si>
  <si>
    <t>Munkaruha</t>
  </si>
  <si>
    <t>Csurgói Városgazdálkodási Kft.</t>
  </si>
  <si>
    <t xml:space="preserve">Egyéb bevételek                </t>
  </si>
  <si>
    <t>energia</t>
  </si>
  <si>
    <t>ügyvezető igazgató</t>
  </si>
  <si>
    <t xml:space="preserve"> Kovács Tamás</t>
  </si>
  <si>
    <t>Szállítás, rakodás</t>
  </si>
  <si>
    <t>Karbantartási költségek</t>
  </si>
  <si>
    <t>Könyvvizsgáló, könyvelő</t>
  </si>
  <si>
    <t>Tagdíj</t>
  </si>
  <si>
    <t>*Értékcsökkenési leírás</t>
  </si>
  <si>
    <t xml:space="preserve">egyéb </t>
  </si>
  <si>
    <t>Társasági adó</t>
  </si>
  <si>
    <t>CSURGÓ, 2013. 02. 18.</t>
  </si>
  <si>
    <t xml:space="preserve">      2013. ÉVI PÉNZÜGYI TERVE</t>
  </si>
  <si>
    <t>Ingatlanokból származó bevételek</t>
  </si>
  <si>
    <t>2012.évi</t>
  </si>
  <si>
    <t>Szociális hozzájárulás</t>
  </si>
  <si>
    <t>1, számú melléklet</t>
  </si>
  <si>
    <t>Bérleti díjak Önkormányzatnak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</si>
</sst>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4" xfId="0" applyBorder="1" applyAlignment="1" quotePrefix="1">
      <alignment horizontal="center"/>
    </xf>
    <xf numFmtId="3" fontId="0" fillId="0" borderId="8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10" fontId="4" fillId="0" borderId="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0" fillId="0" borderId="1" xfId="0" applyBorder="1" applyAlignment="1" quotePrefix="1">
      <alignment horizontal="left"/>
    </xf>
    <xf numFmtId="10" fontId="4" fillId="0" borderId="7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0" fontId="4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21" applyNumberFormat="1" applyAlignment="1">
      <alignment/>
    </xf>
    <xf numFmtId="10" fontId="4" fillId="0" borderId="0" xfId="21" applyNumberFormat="1" applyFont="1" applyAlignment="1">
      <alignment/>
    </xf>
    <xf numFmtId="10" fontId="0" fillId="0" borderId="1" xfId="21" applyNumberFormat="1" applyBorder="1" applyAlignment="1">
      <alignment/>
    </xf>
    <xf numFmtId="10" fontId="3" fillId="0" borderId="1" xfId="21" applyNumberFormat="1" applyFont="1" applyBorder="1" applyAlignment="1">
      <alignment/>
    </xf>
    <xf numFmtId="10" fontId="0" fillId="0" borderId="2" xfId="21" applyNumberFormat="1" applyBorder="1" applyAlignment="1">
      <alignment/>
    </xf>
    <xf numFmtId="10" fontId="4" fillId="0" borderId="1" xfId="21" applyNumberFormat="1" applyFont="1" applyBorder="1" applyAlignment="1">
      <alignment/>
    </xf>
    <xf numFmtId="10" fontId="0" fillId="0" borderId="9" xfId="0" applyNumberFormat="1" applyBorder="1" applyAlignment="1">
      <alignment/>
    </xf>
    <xf numFmtId="10" fontId="3" fillId="0" borderId="10" xfId="0" applyNumberFormat="1" applyFont="1" applyBorder="1" applyAlignment="1">
      <alignment/>
    </xf>
    <xf numFmtId="0" fontId="9" fillId="0" borderId="1" xfId="0" applyFont="1" applyBorder="1" applyAlignment="1">
      <alignment/>
    </xf>
    <xf numFmtId="10" fontId="0" fillId="0" borderId="8" xfId="0" applyNumberFormat="1" applyBorder="1" applyAlignment="1">
      <alignment/>
    </xf>
    <xf numFmtId="0" fontId="0" fillId="0" borderId="1" xfId="0" applyFont="1" applyBorder="1" applyAlignment="1">
      <alignment/>
    </xf>
    <xf numFmtId="10" fontId="3" fillId="0" borderId="11" xfId="0" applyNumberFormat="1" applyFont="1" applyBorder="1" applyAlignment="1">
      <alignment/>
    </xf>
    <xf numFmtId="10" fontId="4" fillId="0" borderId="2" xfId="21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4" fillId="0" borderId="14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0" fontId="3" fillId="0" borderId="2" xfId="21" applyNumberFormat="1" applyFont="1" applyBorder="1" applyAlignment="1">
      <alignment/>
    </xf>
    <xf numFmtId="10" fontId="3" fillId="0" borderId="5" xfId="21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21" applyNumberFormat="1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00"/>
  <sheetViews>
    <sheetView workbookViewId="0" topLeftCell="A4">
      <selection activeCell="A6" sqref="A6"/>
    </sheetView>
  </sheetViews>
  <sheetFormatPr defaultColWidth="9.00390625" defaultRowHeight="12.75"/>
  <cols>
    <col min="1" max="1" width="12.75390625" style="0" customWidth="1"/>
    <col min="2" max="2" width="23.75390625" style="0" customWidth="1"/>
    <col min="3" max="3" width="18.25390625" style="0" customWidth="1"/>
    <col min="6" max="6" width="12.625" style="0" customWidth="1"/>
  </cols>
  <sheetData>
    <row r="6" ht="12.75">
      <c r="A6" t="s">
        <v>116</v>
      </c>
    </row>
    <row r="15" spans="2:4" ht="26.25">
      <c r="B15" s="120" t="s">
        <v>99</v>
      </c>
      <c r="C15" s="1"/>
      <c r="D15" s="1"/>
    </row>
    <row r="18" spans="2:3" ht="23.25">
      <c r="B18" s="39" t="s">
        <v>112</v>
      </c>
      <c r="C18" s="1"/>
    </row>
    <row r="19" ht="12.75">
      <c r="C19" s="3"/>
    </row>
    <row r="45" ht="15.75">
      <c r="A45" s="40" t="s">
        <v>111</v>
      </c>
    </row>
    <row r="49" spans="1:4" s="3" customFormat="1" ht="15.75">
      <c r="A49" s="2"/>
      <c r="D49" s="2" t="s">
        <v>103</v>
      </c>
    </row>
    <row r="50" s="3" customFormat="1" ht="12.75">
      <c r="D50" s="3" t="s">
        <v>102</v>
      </c>
    </row>
    <row r="55" ht="20.25">
      <c r="A55" s="86"/>
    </row>
    <row r="56" spans="1:6" ht="12.75" customHeight="1">
      <c r="A56" s="62"/>
      <c r="B56" s="87"/>
      <c r="C56" s="87"/>
      <c r="D56" s="87"/>
      <c r="E56" s="87"/>
      <c r="F56" s="87"/>
    </row>
    <row r="57" spans="1:6" ht="12.75" customHeight="1">
      <c r="A57" s="87"/>
      <c r="B57" s="87"/>
      <c r="C57" s="87"/>
      <c r="D57" s="87"/>
      <c r="E57" s="87"/>
      <c r="F57" s="87"/>
    </row>
    <row r="58" s="63" customFormat="1" ht="12.75" customHeight="1"/>
    <row r="59" s="63" customFormat="1" ht="12.75" customHeight="1"/>
    <row r="60" s="63" customFormat="1" ht="12.75" customHeight="1"/>
    <row r="61" s="63" customFormat="1" ht="12.75" customHeight="1"/>
    <row r="62" s="63" customFormat="1" ht="12.75" customHeight="1"/>
    <row r="63" s="63" customFormat="1" ht="12.75" customHeight="1"/>
    <row r="64" s="63" customFormat="1" ht="12.75" customHeight="1"/>
    <row r="65" s="63" customFormat="1" ht="12.75" customHeight="1"/>
    <row r="66" s="63" customFormat="1" ht="12.75" customHeight="1"/>
    <row r="67" s="63" customFormat="1" ht="12.75" customHeight="1"/>
    <row r="68" s="63" customFormat="1" ht="12.75" customHeight="1"/>
    <row r="69" s="63" customFormat="1" ht="12.75" customHeight="1"/>
    <row r="70" s="63" customFormat="1" ht="12.75" customHeight="1"/>
    <row r="71" s="63" customFormat="1" ht="12.75" customHeight="1"/>
    <row r="72" s="63" customFormat="1" ht="12.75" customHeight="1"/>
    <row r="73" s="63" customFormat="1" ht="12.75" customHeight="1"/>
    <row r="74" s="63" customFormat="1" ht="12.75" customHeight="1"/>
    <row r="75" s="63" customFormat="1" ht="12.75" customHeight="1"/>
    <row r="76" s="63" customFormat="1" ht="12.75" customHeight="1"/>
    <row r="77" s="63" customFormat="1" ht="12.75" customHeight="1"/>
    <row r="78" s="63" customFormat="1" ht="12.75" customHeight="1"/>
    <row r="79" s="63" customFormat="1" ht="12.75" customHeight="1"/>
    <row r="80" s="63" customFormat="1" ht="12.75" customHeight="1"/>
    <row r="81" s="63" customFormat="1" ht="12.75" customHeight="1"/>
    <row r="82" s="63" customFormat="1" ht="12.75" customHeight="1"/>
    <row r="83" s="63" customFormat="1" ht="12.75" customHeight="1"/>
    <row r="84" s="63" customFormat="1" ht="12.75" customHeight="1"/>
    <row r="85" s="63" customFormat="1" ht="12.75" customHeight="1"/>
    <row r="86" s="63" customFormat="1" ht="12.75" customHeight="1"/>
    <row r="87" s="63" customFormat="1" ht="12.75" customHeight="1"/>
    <row r="88" spans="2:5" s="63" customFormat="1" ht="12.75" customHeight="1">
      <c r="B88" s="87"/>
      <c r="C88" s="87"/>
      <c r="D88" s="87"/>
      <c r="E88" s="87"/>
    </row>
    <row r="89" spans="1:6" ht="12.75" customHeight="1">
      <c r="A89" s="63"/>
      <c r="B89" s="87"/>
      <c r="C89" s="87"/>
      <c r="D89" s="87"/>
      <c r="E89" s="87"/>
      <c r="F89" s="87"/>
    </row>
    <row r="90" s="63" customFormat="1" ht="12.75" customHeight="1"/>
    <row r="91" s="63" customFormat="1" ht="12.75" customHeight="1"/>
    <row r="92" s="63" customFormat="1" ht="12.75" customHeight="1"/>
    <row r="93" s="63" customFormat="1" ht="12.75" customHeight="1"/>
    <row r="94" s="63" customFormat="1" ht="12.75" customHeight="1"/>
    <row r="95" s="63" customFormat="1" ht="12.75"/>
    <row r="100" ht="12.75">
      <c r="C100" s="4"/>
    </row>
  </sheetData>
  <printOptions/>
  <pageMargins left="0.75" right="0.6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94"/>
  <sheetViews>
    <sheetView tabSelected="1" workbookViewId="0" topLeftCell="A7">
      <selection activeCell="D8" sqref="D8"/>
    </sheetView>
  </sheetViews>
  <sheetFormatPr defaultColWidth="9.00390625" defaultRowHeight="12.75"/>
  <cols>
    <col min="2" max="2" width="25.375" style="0" customWidth="1"/>
    <col min="3" max="4" width="12.875" style="77" customWidth="1"/>
    <col min="5" max="5" width="12.375" style="43" hidden="1" customWidth="1"/>
    <col min="6" max="6" width="13.75390625" style="0" bestFit="1" customWidth="1"/>
  </cols>
  <sheetData>
    <row r="7" spans="2:4" ht="13.5" thickBot="1">
      <c r="B7" s="3"/>
      <c r="C7" s="63"/>
      <c r="D7" s="63"/>
    </row>
    <row r="8" spans="2:6" ht="12.75">
      <c r="B8" s="17"/>
      <c r="C8" s="64">
        <v>2012</v>
      </c>
      <c r="D8" s="64">
        <v>2013</v>
      </c>
      <c r="E8" s="44" t="s">
        <v>66</v>
      </c>
      <c r="F8" s="44" t="s">
        <v>66</v>
      </c>
    </row>
    <row r="9" spans="2:6" ht="12.75">
      <c r="B9" s="25" t="s">
        <v>0</v>
      </c>
      <c r="C9" s="65" t="s">
        <v>6</v>
      </c>
      <c r="D9" s="65" t="s">
        <v>6</v>
      </c>
      <c r="E9" s="45" t="s">
        <v>81</v>
      </c>
      <c r="F9" s="45" t="s">
        <v>114</v>
      </c>
    </row>
    <row r="10" spans="2:6" ht="13.5" thickBot="1">
      <c r="B10" s="18"/>
      <c r="C10" s="66" t="s">
        <v>5</v>
      </c>
      <c r="D10" s="66" t="s">
        <v>4</v>
      </c>
      <c r="E10" s="46" t="s">
        <v>67</v>
      </c>
      <c r="F10" s="46" t="s">
        <v>67</v>
      </c>
    </row>
    <row r="11" spans="2:6" ht="12.75">
      <c r="B11" s="11" t="s">
        <v>92</v>
      </c>
      <c r="C11" s="67"/>
      <c r="D11" s="67"/>
      <c r="E11" s="47"/>
      <c r="F11" s="14"/>
    </row>
    <row r="12" spans="2:6" ht="12.75">
      <c r="B12" s="15" t="s">
        <v>93</v>
      </c>
      <c r="C12" s="68">
        <v>33000</v>
      </c>
      <c r="D12" s="68">
        <v>0</v>
      </c>
      <c r="E12" s="48" t="e">
        <f>D12/#REF!</f>
        <v>#REF!</v>
      </c>
      <c r="F12" s="90">
        <f>D12/C12</f>
        <v>0</v>
      </c>
    </row>
    <row r="13" spans="2:6" ht="12.75">
      <c r="B13" s="15" t="s">
        <v>113</v>
      </c>
      <c r="C13" s="68">
        <v>0</v>
      </c>
      <c r="D13" s="68">
        <v>15748</v>
      </c>
      <c r="E13" s="48"/>
      <c r="F13" s="90"/>
    </row>
    <row r="14" spans="2:6" ht="12.75">
      <c r="B14" s="6" t="s">
        <v>94</v>
      </c>
      <c r="C14" s="68">
        <v>14793</v>
      </c>
      <c r="D14" s="68">
        <v>48440</v>
      </c>
      <c r="E14" s="48"/>
      <c r="F14" s="90">
        <f>D14/C14</f>
        <v>3.274521733252214</v>
      </c>
    </row>
    <row r="15" spans="2:6" ht="12.75">
      <c r="B15" s="21" t="s">
        <v>100</v>
      </c>
      <c r="C15" s="69">
        <v>981</v>
      </c>
      <c r="D15" s="101">
        <v>6177</v>
      </c>
      <c r="E15" s="48" t="e">
        <f>D15/#REF!</f>
        <v>#REF!</v>
      </c>
      <c r="F15" s="90"/>
    </row>
    <row r="16" spans="2:6" ht="12.75">
      <c r="B16" s="6"/>
      <c r="C16" s="71"/>
      <c r="D16" s="71"/>
      <c r="E16" s="48"/>
      <c r="F16" s="90"/>
    </row>
    <row r="17" spans="2:6" ht="12.75">
      <c r="B17" s="6"/>
      <c r="C17" s="71"/>
      <c r="D17" s="71"/>
      <c r="E17" s="48"/>
      <c r="F17" s="90"/>
    </row>
    <row r="18" spans="2:6" ht="12.75">
      <c r="B18" s="8" t="s">
        <v>95</v>
      </c>
      <c r="C18" s="72">
        <f>SUM(C12:C17)</f>
        <v>48774</v>
      </c>
      <c r="D18" s="72">
        <f>SUM(D12:D17)</f>
        <v>70365</v>
      </c>
      <c r="E18" s="51" t="e">
        <f>D18/#REF!</f>
        <v>#REF!</v>
      </c>
      <c r="F18" s="90">
        <f>D18/C18</f>
        <v>1.442674375691967</v>
      </c>
    </row>
    <row r="19" spans="2:6" ht="12.75">
      <c r="B19" s="13"/>
      <c r="C19" s="73"/>
      <c r="D19" s="73"/>
      <c r="E19" s="49"/>
      <c r="F19" s="90"/>
    </row>
    <row r="20" spans="2:6" s="7" customFormat="1" ht="12.75">
      <c r="B20" s="15" t="s">
        <v>7</v>
      </c>
      <c r="C20" s="116">
        <v>0</v>
      </c>
      <c r="D20" s="116">
        <v>0</v>
      </c>
      <c r="E20" s="48"/>
      <c r="F20" s="90"/>
    </row>
    <row r="21" spans="2:6" s="7" customFormat="1" ht="12.75">
      <c r="B21" s="15" t="s">
        <v>8</v>
      </c>
      <c r="C21" s="116"/>
      <c r="D21" s="116"/>
      <c r="E21" s="48" t="e">
        <f>D21/#REF!</f>
        <v>#REF!</v>
      </c>
      <c r="F21" s="90"/>
    </row>
    <row r="22" spans="2:6" ht="12.75">
      <c r="B22" s="16" t="s">
        <v>56</v>
      </c>
      <c r="C22" s="74">
        <v>0</v>
      </c>
      <c r="D22" s="74">
        <v>0</v>
      </c>
      <c r="E22" s="47" t="e">
        <f>D22/#REF!</f>
        <v>#REF!</v>
      </c>
      <c r="F22" s="90"/>
    </row>
    <row r="23" spans="2:6" ht="13.5" thickBot="1">
      <c r="B23" s="13"/>
      <c r="C23" s="73"/>
      <c r="D23" s="73"/>
      <c r="E23" s="49"/>
      <c r="F23" s="90"/>
    </row>
    <row r="24" spans="2:7" ht="13.5" thickBot="1">
      <c r="B24" s="24" t="s">
        <v>1</v>
      </c>
      <c r="C24" s="75">
        <f>C18+C20+C22</f>
        <v>48774</v>
      </c>
      <c r="D24" s="75">
        <f>D18+D20+D22</f>
        <v>70365</v>
      </c>
      <c r="E24" s="60" t="e">
        <f>D24/#REF!</f>
        <v>#REF!</v>
      </c>
      <c r="F24" s="90">
        <f>D24/C24</f>
        <v>1.442674375691967</v>
      </c>
      <c r="G24" s="5"/>
    </row>
    <row r="36" spans="1:5" ht="12.75">
      <c r="A36" s="7"/>
      <c r="B36" s="7"/>
      <c r="C36" s="76"/>
      <c r="D36" s="76"/>
      <c r="E36" s="50"/>
    </row>
    <row r="37" spans="1:5" ht="12.75">
      <c r="A37" s="7"/>
      <c r="B37" s="7"/>
      <c r="C37" s="76"/>
      <c r="D37" s="76"/>
      <c r="E37" s="50"/>
    </row>
    <row r="38" spans="1:5" ht="12.75">
      <c r="A38" s="7"/>
      <c r="B38" s="7"/>
      <c r="C38" s="76"/>
      <c r="D38" s="76"/>
      <c r="E38" s="50"/>
    </row>
    <row r="39" spans="1:5" ht="12.75">
      <c r="A39" s="7"/>
      <c r="B39" s="7"/>
      <c r="C39" s="76"/>
      <c r="D39" s="76"/>
      <c r="E39" s="50"/>
    </row>
    <row r="40" spans="1:5" ht="12.75">
      <c r="A40" s="7"/>
      <c r="B40" s="7"/>
      <c r="C40" s="76"/>
      <c r="D40" s="76"/>
      <c r="E40" s="50"/>
    </row>
    <row r="41" spans="1:5" ht="12.75">
      <c r="A41" s="7"/>
      <c r="B41" s="7"/>
      <c r="C41" s="76"/>
      <c r="D41" s="76"/>
      <c r="E41" s="50"/>
    </row>
    <row r="42" spans="1:5" ht="12.75">
      <c r="A42" s="7"/>
      <c r="B42" s="7"/>
      <c r="C42" s="76"/>
      <c r="D42" s="76"/>
      <c r="E42" s="50"/>
    </row>
    <row r="43" spans="1:5" ht="12.75">
      <c r="A43" s="7"/>
      <c r="B43" s="7"/>
      <c r="C43" s="76"/>
      <c r="D43" s="76"/>
      <c r="E43" s="50"/>
    </row>
    <row r="44" spans="1:5" ht="12.75">
      <c r="A44" s="7"/>
      <c r="B44" s="7"/>
      <c r="C44" s="76"/>
      <c r="D44" s="76"/>
      <c r="E44" s="50"/>
    </row>
    <row r="45" spans="1:5" ht="12.75">
      <c r="A45" s="7"/>
      <c r="B45" s="7"/>
      <c r="C45" s="76"/>
      <c r="D45" s="76"/>
      <c r="E45" s="50"/>
    </row>
    <row r="46" spans="1:5" ht="12.75">
      <c r="A46" s="7"/>
      <c r="B46" s="7"/>
      <c r="C46" s="76"/>
      <c r="D46" s="76"/>
      <c r="E46" s="50"/>
    </row>
    <row r="47" spans="1:5" ht="12.75">
      <c r="A47" s="7"/>
      <c r="B47" s="7"/>
      <c r="C47" s="76"/>
      <c r="D47" s="76"/>
      <c r="E47" s="50"/>
    </row>
    <row r="48" spans="1:5" ht="12.75">
      <c r="A48" s="7"/>
      <c r="B48" s="7"/>
      <c r="C48" s="76"/>
      <c r="D48" s="76"/>
      <c r="E48" s="50"/>
    </row>
    <row r="49" spans="1:5" ht="12.75">
      <c r="A49" s="7"/>
      <c r="B49" s="7"/>
      <c r="C49" s="76"/>
      <c r="D49" s="76"/>
      <c r="E49" s="50"/>
    </row>
    <row r="50" spans="1:5" ht="12.75">
      <c r="A50" s="7"/>
      <c r="B50" s="7"/>
      <c r="C50" s="76"/>
      <c r="D50" s="76"/>
      <c r="E50" s="50"/>
    </row>
    <row r="51" spans="1:5" ht="12.75">
      <c r="A51" s="7"/>
      <c r="B51" s="7"/>
      <c r="C51" s="76"/>
      <c r="D51" s="76"/>
      <c r="E51" s="50"/>
    </row>
    <row r="52" spans="1:5" ht="12.75">
      <c r="A52" s="7"/>
      <c r="B52" s="7"/>
      <c r="C52" s="76"/>
      <c r="D52" s="76"/>
      <c r="E52" s="50"/>
    </row>
    <row r="53" spans="1:5" ht="12.75">
      <c r="A53" s="7"/>
      <c r="B53" s="7"/>
      <c r="C53" s="76"/>
      <c r="D53" s="76"/>
      <c r="E53" s="50"/>
    </row>
    <row r="54" spans="1:5" ht="12.75">
      <c r="A54" s="7"/>
      <c r="B54" s="7"/>
      <c r="C54" s="76"/>
      <c r="D54" s="76"/>
      <c r="E54" s="50"/>
    </row>
    <row r="55" spans="1:5" ht="12.75">
      <c r="A55" s="7"/>
      <c r="B55" s="7"/>
      <c r="C55" s="76"/>
      <c r="D55" s="76"/>
      <c r="E55" s="50"/>
    </row>
    <row r="56" spans="1:5" ht="12.75">
      <c r="A56" s="7"/>
      <c r="B56" s="7"/>
      <c r="C56" s="76"/>
      <c r="D56" s="76"/>
      <c r="E56" s="50"/>
    </row>
    <row r="57" spans="1:5" ht="12.75">
      <c r="A57" s="7"/>
      <c r="B57" s="7"/>
      <c r="C57" s="76"/>
      <c r="D57" s="76"/>
      <c r="E57" s="50"/>
    </row>
    <row r="58" spans="1:5" ht="12.75">
      <c r="A58" s="7"/>
      <c r="B58" s="7"/>
      <c r="C58" s="76"/>
      <c r="D58" s="76"/>
      <c r="E58" s="50"/>
    </row>
    <row r="59" spans="1:5" ht="12.75">
      <c r="A59" s="7"/>
      <c r="B59" s="7"/>
      <c r="C59" s="76"/>
      <c r="D59" s="76"/>
      <c r="E59" s="50"/>
    </row>
    <row r="60" spans="1:5" ht="12.75">
      <c r="A60" s="7"/>
      <c r="B60" s="7"/>
      <c r="C60" s="76"/>
      <c r="D60" s="76"/>
      <c r="E60" s="50"/>
    </row>
    <row r="61" spans="1:5" ht="12.75">
      <c r="A61" s="7"/>
      <c r="B61" s="7"/>
      <c r="C61" s="76"/>
      <c r="D61" s="76"/>
      <c r="E61" s="50"/>
    </row>
    <row r="62" spans="1:5" ht="12.75">
      <c r="A62" s="7"/>
      <c r="B62" s="7"/>
      <c r="C62" s="76"/>
      <c r="D62" s="76"/>
      <c r="E62" s="50"/>
    </row>
    <row r="63" spans="1:5" ht="12.75">
      <c r="A63" s="7"/>
      <c r="B63" s="7"/>
      <c r="C63" s="76"/>
      <c r="D63" s="76"/>
      <c r="E63" s="50"/>
    </row>
    <row r="64" spans="1:5" ht="12.75">
      <c r="A64" s="7"/>
      <c r="B64" s="7"/>
      <c r="C64" s="76"/>
      <c r="D64" s="76"/>
      <c r="E64" s="50"/>
    </row>
    <row r="65" spans="1:5" ht="12.75">
      <c r="A65" s="7"/>
      <c r="B65" s="7"/>
      <c r="C65" s="76"/>
      <c r="D65" s="76"/>
      <c r="E65" s="50"/>
    </row>
    <row r="66" spans="1:5" ht="12.75">
      <c r="A66" s="7"/>
      <c r="B66" s="7"/>
      <c r="C66" s="76"/>
      <c r="D66" s="76"/>
      <c r="E66" s="50"/>
    </row>
    <row r="67" spans="1:5" ht="12.75">
      <c r="A67" s="7"/>
      <c r="B67" s="7"/>
      <c r="C67" s="76"/>
      <c r="D67" s="76"/>
      <c r="E67" s="50"/>
    </row>
    <row r="68" spans="1:5" ht="12.75">
      <c r="A68" s="7"/>
      <c r="B68" s="7"/>
      <c r="C68" s="76"/>
      <c r="D68" s="76"/>
      <c r="E68" s="50"/>
    </row>
    <row r="69" spans="1:5" ht="12.75">
      <c r="A69" s="7"/>
      <c r="B69" s="7"/>
      <c r="C69" s="76"/>
      <c r="D69" s="76"/>
      <c r="E69" s="50"/>
    </row>
    <row r="70" spans="1:5" ht="12.75">
      <c r="A70" s="7"/>
      <c r="B70" s="7"/>
      <c r="C70" s="76"/>
      <c r="D70" s="76"/>
      <c r="E70" s="50"/>
    </row>
    <row r="71" spans="1:5" ht="12.75">
      <c r="A71" s="7"/>
      <c r="B71" s="7"/>
      <c r="C71" s="76"/>
      <c r="D71" s="76"/>
      <c r="E71" s="50"/>
    </row>
    <row r="72" spans="1:5" ht="12.75">
      <c r="A72" s="7"/>
      <c r="B72" s="7"/>
      <c r="C72" s="76"/>
      <c r="D72" s="76"/>
      <c r="E72" s="50"/>
    </row>
    <row r="73" spans="1:5" ht="12.75">
      <c r="A73" s="7"/>
      <c r="B73" s="7"/>
      <c r="C73" s="76"/>
      <c r="D73" s="76"/>
      <c r="E73" s="50"/>
    </row>
    <row r="74" spans="1:5" ht="12.75">
      <c r="A74" s="7"/>
      <c r="B74" s="7"/>
      <c r="C74" s="76"/>
      <c r="D74" s="76"/>
      <c r="E74" s="50"/>
    </row>
    <row r="75" spans="1:5" ht="12.75">
      <c r="A75" s="7"/>
      <c r="B75" s="7"/>
      <c r="C75" s="76"/>
      <c r="D75" s="76"/>
      <c r="E75" s="50"/>
    </row>
    <row r="76" spans="1:5" ht="12.75">
      <c r="A76" s="7"/>
      <c r="B76" s="7"/>
      <c r="C76" s="76"/>
      <c r="D76" s="76"/>
      <c r="E76" s="50"/>
    </row>
    <row r="77" spans="1:5" ht="12.75">
      <c r="A77" s="7"/>
      <c r="B77" s="7"/>
      <c r="C77" s="76"/>
      <c r="D77" s="76"/>
      <c r="E77" s="50"/>
    </row>
    <row r="78" spans="1:5" ht="12.75">
      <c r="A78" s="7"/>
      <c r="B78" s="7"/>
      <c r="C78" s="76"/>
      <c r="D78" s="76"/>
      <c r="E78" s="50"/>
    </row>
    <row r="79" spans="1:5" ht="12.75">
      <c r="A79" s="7"/>
      <c r="B79" s="7"/>
      <c r="C79" s="76"/>
      <c r="D79" s="76"/>
      <c r="E79" s="50"/>
    </row>
    <row r="80" spans="1:5" ht="12.75">
      <c r="A80" s="7"/>
      <c r="B80" s="7"/>
      <c r="C80" s="76"/>
      <c r="D80" s="76"/>
      <c r="E80" s="50"/>
    </row>
    <row r="81" spans="1:5" ht="12.75">
      <c r="A81" s="7"/>
      <c r="B81" s="7"/>
      <c r="C81" s="76"/>
      <c r="D81" s="76"/>
      <c r="E81" s="50"/>
    </row>
    <row r="82" spans="1:5" ht="12.75">
      <c r="A82" s="7"/>
      <c r="B82" s="7"/>
      <c r="C82" s="76"/>
      <c r="D82" s="76"/>
      <c r="E82" s="50"/>
    </row>
    <row r="83" spans="1:5" ht="12.75">
      <c r="A83" s="7"/>
      <c r="B83" s="7"/>
      <c r="C83" s="76"/>
      <c r="D83" s="76"/>
      <c r="E83" s="50"/>
    </row>
    <row r="84" spans="1:5" ht="12.75">
      <c r="A84" s="7"/>
      <c r="B84" s="7"/>
      <c r="C84" s="76"/>
      <c r="D84" s="76"/>
      <c r="E84" s="50"/>
    </row>
    <row r="85" spans="1:5" ht="12.75">
      <c r="A85" s="7"/>
      <c r="B85" s="7"/>
      <c r="C85" s="76"/>
      <c r="D85" s="76"/>
      <c r="E85" s="50"/>
    </row>
    <row r="86" spans="1:5" ht="12.75">
      <c r="A86" s="7"/>
      <c r="B86" s="7"/>
      <c r="C86" s="76"/>
      <c r="D86" s="76"/>
      <c r="E86" s="50"/>
    </row>
    <row r="87" spans="1:5" ht="12.75">
      <c r="A87" s="7"/>
      <c r="B87" s="7"/>
      <c r="C87" s="76"/>
      <c r="D87" s="76"/>
      <c r="E87" s="50"/>
    </row>
    <row r="88" spans="1:5" ht="12.75">
      <c r="A88" s="7"/>
      <c r="B88" s="7"/>
      <c r="C88" s="76"/>
      <c r="D88" s="76"/>
      <c r="E88" s="50"/>
    </row>
    <row r="89" spans="1:5" ht="12.75">
      <c r="A89" s="7"/>
      <c r="B89" s="7"/>
      <c r="C89" s="76"/>
      <c r="D89" s="76"/>
      <c r="E89" s="50"/>
    </row>
    <row r="90" spans="1:5" ht="12.75">
      <c r="A90" s="7"/>
      <c r="B90" s="7"/>
      <c r="C90" s="76"/>
      <c r="D90" s="76"/>
      <c r="E90" s="50"/>
    </row>
    <row r="91" spans="1:5" ht="12.75">
      <c r="A91" s="7"/>
      <c r="B91" s="7"/>
      <c r="C91" s="76"/>
      <c r="D91" s="76"/>
      <c r="E91" s="50"/>
    </row>
    <row r="92" spans="1:5" ht="12.75">
      <c r="A92" s="7"/>
      <c r="B92" s="7"/>
      <c r="C92" s="76"/>
      <c r="D92" s="76"/>
      <c r="E92" s="50"/>
    </row>
    <row r="93" spans="1:5" ht="12.75">
      <c r="A93" s="7"/>
      <c r="B93" s="7"/>
      <c r="C93" s="76"/>
      <c r="D93" s="76"/>
      <c r="E93" s="50"/>
    </row>
    <row r="94" spans="1:5" ht="12.75">
      <c r="A94" s="7"/>
      <c r="B94" s="7"/>
      <c r="C94" s="76"/>
      <c r="D94" s="76"/>
      <c r="E94" s="50"/>
    </row>
  </sheetData>
  <printOptions/>
  <pageMargins left="0.52" right="0.75" top="1" bottom="1" header="0.5" footer="0.5"/>
  <pageSetup horizontalDpi="300" verticalDpi="300" orientation="portrait" paperSize="9" r:id="rId1"/>
  <headerFooter alignWithMargins="0">
    <oddHeader>&amp;L&amp;"Arial CE,Félkövér"&amp;12Csurgói Városgazdálkodási Kft.
Csurgó</oddHeader>
    <oddFooter>&amp;L&amp;"Arial CE,Félkövér"2013.évi terv
&amp;C&amp;"Arial CE,Félkövér"2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H153"/>
  <sheetViews>
    <sheetView workbookViewId="0" topLeftCell="A64">
      <selection activeCell="K147" sqref="K147"/>
    </sheetView>
  </sheetViews>
  <sheetFormatPr defaultColWidth="9.00390625" defaultRowHeight="12.75"/>
  <cols>
    <col min="2" max="2" width="26.375" style="0" customWidth="1"/>
    <col min="3" max="3" width="12.75390625" style="0" customWidth="1"/>
    <col min="4" max="4" width="12.875" style="0" customWidth="1"/>
    <col min="5" max="5" width="12.375" style="43" hidden="1" customWidth="1"/>
    <col min="6" max="6" width="11.75390625" style="88" customWidth="1"/>
  </cols>
  <sheetData>
    <row r="6" ht="13.5" thickBot="1">
      <c r="B6" s="3"/>
    </row>
    <row r="7" spans="2:6" ht="12.75">
      <c r="B7" s="17"/>
      <c r="C7" s="41">
        <v>2012</v>
      </c>
      <c r="D7" s="41">
        <v>2013</v>
      </c>
      <c r="E7" s="44" t="s">
        <v>66</v>
      </c>
      <c r="F7" s="44" t="s">
        <v>66</v>
      </c>
    </row>
    <row r="8" spans="2:6" ht="12.75">
      <c r="B8" s="25" t="s">
        <v>9</v>
      </c>
      <c r="C8" s="19" t="s">
        <v>55</v>
      </c>
      <c r="D8" s="19" t="s">
        <v>6</v>
      </c>
      <c r="E8" s="45" t="s">
        <v>81</v>
      </c>
      <c r="F8" s="45">
        <v>20.12</v>
      </c>
    </row>
    <row r="9" spans="2:6" ht="13.5" thickBot="1">
      <c r="B9" s="18"/>
      <c r="C9" s="20" t="s">
        <v>5</v>
      </c>
      <c r="D9" s="20" t="s">
        <v>4</v>
      </c>
      <c r="E9" s="46" t="s">
        <v>67</v>
      </c>
      <c r="F9" s="46" t="s">
        <v>67</v>
      </c>
    </row>
    <row r="10" spans="2:6" ht="12.75">
      <c r="B10" s="6" t="s">
        <v>101</v>
      </c>
      <c r="C10" s="103"/>
      <c r="D10" s="102"/>
      <c r="E10" s="107" t="e">
        <f>#REF!/C10</f>
        <v>#REF!</v>
      </c>
      <c r="F10" s="92"/>
    </row>
    <row r="11" spans="2:6" ht="12.75">
      <c r="B11" s="6" t="s">
        <v>10</v>
      </c>
      <c r="C11" s="103">
        <v>14715</v>
      </c>
      <c r="D11" s="102">
        <v>15780</v>
      </c>
      <c r="E11" s="107" t="e">
        <f>#REF!/C11</f>
        <v>#REF!</v>
      </c>
      <c r="F11" s="92">
        <f>D11/C11</f>
        <v>1.072375127420999</v>
      </c>
    </row>
    <row r="12" spans="2:7" s="52" customFormat="1" ht="12.75">
      <c r="B12" s="8" t="s">
        <v>10</v>
      </c>
      <c r="C12" s="104">
        <f>SUM(C10:C11)</f>
        <v>14715</v>
      </c>
      <c r="D12" s="104">
        <f>SUM(D10:D11)</f>
        <v>15780</v>
      </c>
      <c r="E12" s="108" t="e">
        <f>#REF!/C12</f>
        <v>#REF!</v>
      </c>
      <c r="F12" s="114">
        <f>D12/C12</f>
        <v>1.072375127420999</v>
      </c>
      <c r="G12" s="113"/>
    </row>
    <row r="13" spans="2:6" ht="12.75">
      <c r="B13" s="6"/>
      <c r="C13" s="103"/>
      <c r="D13" s="6"/>
      <c r="E13" s="109"/>
      <c r="F13" s="92"/>
    </row>
    <row r="14" spans="2:6" ht="12.75">
      <c r="B14" s="6" t="s">
        <v>11</v>
      </c>
      <c r="C14" s="103">
        <v>446</v>
      </c>
      <c r="D14" s="102">
        <v>500</v>
      </c>
      <c r="E14" s="107" t="e">
        <f>#REF!/C14</f>
        <v>#REF!</v>
      </c>
      <c r="F14" s="92">
        <f>D14/C14</f>
        <v>1.1210762331838564</v>
      </c>
    </row>
    <row r="15" spans="2:6" ht="12.75">
      <c r="B15" s="6" t="s">
        <v>12</v>
      </c>
      <c r="C15" s="103"/>
      <c r="D15" s="102"/>
      <c r="E15" s="107" t="e">
        <f>#REF!/C15</f>
        <v>#REF!</v>
      </c>
      <c r="F15" s="92"/>
    </row>
    <row r="16" spans="2:6" ht="12.75">
      <c r="B16" s="6" t="s">
        <v>2</v>
      </c>
      <c r="C16" s="103"/>
      <c r="D16" s="102"/>
      <c r="E16" s="107" t="e">
        <f>#REF!/C16</f>
        <v>#REF!</v>
      </c>
      <c r="F16" s="92"/>
    </row>
    <row r="17" spans="2:6" ht="12.75">
      <c r="B17" s="6" t="s">
        <v>57</v>
      </c>
      <c r="C17" s="103">
        <v>79</v>
      </c>
      <c r="D17" s="102">
        <v>100</v>
      </c>
      <c r="E17" s="107" t="e">
        <f>#REF!/C17</f>
        <v>#REF!</v>
      </c>
      <c r="F17" s="92">
        <f>D17/C17</f>
        <v>1.2658227848101267</v>
      </c>
    </row>
    <row r="18" spans="2:6" ht="12.75">
      <c r="B18" s="6" t="s">
        <v>104</v>
      </c>
      <c r="C18" s="103"/>
      <c r="D18" s="102"/>
      <c r="E18" s="107" t="e">
        <f>#REF!/C18</f>
        <v>#REF!</v>
      </c>
      <c r="F18" s="92"/>
    </row>
    <row r="19" spans="2:6" ht="12.75">
      <c r="B19" s="6" t="s">
        <v>14</v>
      </c>
      <c r="C19" s="103"/>
      <c r="D19" s="102"/>
      <c r="E19" s="107" t="e">
        <f>#REF!/C19</f>
        <v>#REF!</v>
      </c>
      <c r="F19" s="92"/>
    </row>
    <row r="20" spans="2:6" ht="12.75">
      <c r="B20" s="6" t="s">
        <v>105</v>
      </c>
      <c r="C20" s="103">
        <v>1536</v>
      </c>
      <c r="D20" s="102">
        <v>1180</v>
      </c>
      <c r="E20" s="107" t="e">
        <f>#REF!/C20</f>
        <v>#REF!</v>
      </c>
      <c r="F20" s="92">
        <f>D20/C20</f>
        <v>0.7682291666666666</v>
      </c>
    </row>
    <row r="21" spans="2:6" ht="12.75">
      <c r="B21" s="13" t="s">
        <v>16</v>
      </c>
      <c r="C21" s="42"/>
      <c r="D21" s="117"/>
      <c r="E21" s="118" t="e">
        <f>#REF!/C21</f>
        <v>#REF!</v>
      </c>
      <c r="F21" s="119"/>
    </row>
    <row r="22" spans="2:6" s="7" customFormat="1" ht="12.75">
      <c r="B22" s="6" t="s">
        <v>117</v>
      </c>
      <c r="C22" s="9">
        <v>60</v>
      </c>
      <c r="D22" s="9">
        <v>6000</v>
      </c>
      <c r="E22" s="48" t="e">
        <f>#REF!/C22</f>
        <v>#REF!</v>
      </c>
      <c r="F22" s="90">
        <f>D22/C22</f>
        <v>100</v>
      </c>
    </row>
    <row r="23" spans="2:6" s="7" customFormat="1" ht="12.75">
      <c r="B23" s="59" t="s">
        <v>73</v>
      </c>
      <c r="C23" s="9">
        <v>152</v>
      </c>
      <c r="D23" s="9">
        <v>120</v>
      </c>
      <c r="E23" s="48" t="e">
        <f>#REF!/C23</f>
        <v>#REF!</v>
      </c>
      <c r="F23" s="90">
        <f>D23/C23</f>
        <v>0.7894736842105263</v>
      </c>
    </row>
    <row r="24" spans="2:6" ht="12.75">
      <c r="B24" s="6" t="s">
        <v>17</v>
      </c>
      <c r="C24" s="103"/>
      <c r="D24" s="102"/>
      <c r="E24" s="107" t="e">
        <f>#REF!/C24</f>
        <v>#REF!</v>
      </c>
      <c r="F24" s="92"/>
    </row>
    <row r="25" spans="2:6" ht="12.75">
      <c r="B25" s="6" t="s">
        <v>13</v>
      </c>
      <c r="C25" s="103"/>
      <c r="D25" s="102"/>
      <c r="E25" s="107" t="e">
        <f>#REF!/C25</f>
        <v>#REF!</v>
      </c>
      <c r="F25" s="92"/>
    </row>
    <row r="26" spans="2:6" ht="12.75">
      <c r="B26" s="6" t="s">
        <v>82</v>
      </c>
      <c r="C26" s="103"/>
      <c r="D26" s="102"/>
      <c r="E26" s="107" t="e">
        <f>#REF!/C26</f>
        <v>#REF!</v>
      </c>
      <c r="F26" s="92"/>
    </row>
    <row r="27" spans="2:6" ht="12.75">
      <c r="B27" s="6" t="s">
        <v>18</v>
      </c>
      <c r="C27" s="103">
        <v>117</v>
      </c>
      <c r="D27" s="102">
        <v>0</v>
      </c>
      <c r="E27" s="107" t="e">
        <f>#REF!/C27</f>
        <v>#REF!</v>
      </c>
      <c r="F27" s="92">
        <f>D27/C27</f>
        <v>0</v>
      </c>
    </row>
    <row r="28" spans="2:6" ht="12.75">
      <c r="B28" s="6" t="s">
        <v>90</v>
      </c>
      <c r="C28" s="103"/>
      <c r="D28" s="102"/>
      <c r="E28" s="107" t="e">
        <f>#REF!/C28</f>
        <v>#REF!</v>
      </c>
      <c r="F28" s="92"/>
    </row>
    <row r="29" spans="2:6" ht="12.75">
      <c r="B29" s="121" t="s">
        <v>107</v>
      </c>
      <c r="C29" s="103"/>
      <c r="D29" s="102"/>
      <c r="E29" s="107" t="e">
        <f>#REF!/C29</f>
        <v>#REF!</v>
      </c>
      <c r="F29" s="92"/>
    </row>
    <row r="30" spans="2:6" ht="12.75">
      <c r="B30" s="6" t="s">
        <v>15</v>
      </c>
      <c r="C30" s="103">
        <v>173</v>
      </c>
      <c r="D30" s="102"/>
      <c r="E30" s="107" t="e">
        <f>#REF!/C30</f>
        <v>#REF!</v>
      </c>
      <c r="F30" s="92">
        <f>D30/C30</f>
        <v>0</v>
      </c>
    </row>
    <row r="31" spans="2:7" s="52" customFormat="1" ht="12.75">
      <c r="B31" s="53" t="s">
        <v>69</v>
      </c>
      <c r="C31" s="104">
        <f>SUM(C14:C30)</f>
        <v>2563</v>
      </c>
      <c r="D31" s="104">
        <f>SUM(D14:D30)</f>
        <v>7900</v>
      </c>
      <c r="E31" s="108" t="e">
        <f>#REF!/C31</f>
        <v>#REF!</v>
      </c>
      <c r="F31" s="114">
        <f>D31/C31</f>
        <v>3.0823253999219666</v>
      </c>
      <c r="G31" s="113"/>
    </row>
    <row r="32" spans="2:6" ht="12.75">
      <c r="B32" s="6"/>
      <c r="C32" s="103"/>
      <c r="D32" s="6"/>
      <c r="E32" s="109"/>
      <c r="F32" s="92"/>
    </row>
    <row r="33" spans="2:6" ht="12.75">
      <c r="B33" s="6" t="s">
        <v>19</v>
      </c>
      <c r="C33" s="103">
        <v>74</v>
      </c>
      <c r="D33" s="102">
        <v>200</v>
      </c>
      <c r="E33" s="107" t="e">
        <f>#REF!/C33</f>
        <v>#REF!</v>
      </c>
      <c r="F33" s="92">
        <f>D33/C33</f>
        <v>2.7027027027027026</v>
      </c>
    </row>
    <row r="34" spans="2:6" ht="12.75">
      <c r="B34" s="6" t="s">
        <v>106</v>
      </c>
      <c r="C34" s="103">
        <v>580</v>
      </c>
      <c r="D34" s="102">
        <v>580</v>
      </c>
      <c r="E34" s="107" t="e">
        <f>#REF!/C34</f>
        <v>#REF!</v>
      </c>
      <c r="F34" s="92">
        <f>D34/C34</f>
        <v>1</v>
      </c>
    </row>
    <row r="35" spans="2:6" ht="12.75">
      <c r="B35" s="13" t="s">
        <v>15</v>
      </c>
      <c r="C35" s="42">
        <v>306</v>
      </c>
      <c r="D35" s="102"/>
      <c r="E35" s="107" t="e">
        <f>#REF!/C35</f>
        <v>#REF!</v>
      </c>
      <c r="F35" s="92">
        <f>D35/C35</f>
        <v>0</v>
      </c>
    </row>
    <row r="36" spans="2:7" s="52" customFormat="1" ht="12.75">
      <c r="B36" s="32" t="s">
        <v>68</v>
      </c>
      <c r="C36" s="105">
        <f>SUM(C33:C35)</f>
        <v>960</v>
      </c>
      <c r="D36" s="105">
        <f>SUM(D33:D35)</f>
        <v>780</v>
      </c>
      <c r="E36" s="108" t="e">
        <f>#REF!/C36</f>
        <v>#REF!</v>
      </c>
      <c r="F36" s="114">
        <f>D36/C36</f>
        <v>0.8125</v>
      </c>
      <c r="G36" s="113"/>
    </row>
    <row r="37" spans="2:6" ht="12.75">
      <c r="B37" s="13"/>
      <c r="C37" s="42"/>
      <c r="D37" s="6"/>
      <c r="E37" s="109"/>
      <c r="F37" s="92"/>
    </row>
    <row r="38" spans="2:7" s="3" customFormat="1" ht="12.75">
      <c r="B38" s="10" t="s">
        <v>58</v>
      </c>
      <c r="C38" s="106">
        <v>0</v>
      </c>
      <c r="D38" s="106">
        <v>0</v>
      </c>
      <c r="E38" s="108" t="e">
        <f>#REF!/C38</f>
        <v>#REF!</v>
      </c>
      <c r="F38" s="114"/>
      <c r="G38" s="113"/>
    </row>
    <row r="39" spans="2:6" ht="12.75">
      <c r="B39" s="13"/>
      <c r="C39" s="42"/>
      <c r="D39" s="6"/>
      <c r="E39" s="109"/>
      <c r="F39" s="92"/>
    </row>
    <row r="40" spans="2:6" ht="13.5" thickBot="1">
      <c r="B40" s="32"/>
      <c r="C40" s="105"/>
      <c r="D40" s="13"/>
      <c r="E40" s="110"/>
      <c r="F40" s="92"/>
    </row>
    <row r="41" spans="2:6" ht="12.75">
      <c r="B41" s="27" t="s">
        <v>54</v>
      </c>
      <c r="C41" s="55"/>
      <c r="D41" s="17"/>
      <c r="E41" s="111"/>
      <c r="F41" s="17"/>
    </row>
    <row r="42" spans="2:8" ht="13.5" thickBot="1">
      <c r="B42" s="28" t="s">
        <v>20</v>
      </c>
      <c r="C42" s="56">
        <f>C12+C31+C36+C38</f>
        <v>18238</v>
      </c>
      <c r="D42" s="56">
        <f>D12+D31+D36+D38</f>
        <v>24460</v>
      </c>
      <c r="E42" s="112" t="e">
        <f>#REF!/C42</f>
        <v>#REF!</v>
      </c>
      <c r="F42" s="115">
        <f>D42/C42</f>
        <v>1.341155828489966</v>
      </c>
      <c r="G42" s="5"/>
      <c r="H42" s="113"/>
    </row>
    <row r="43" spans="2:4" ht="12.75">
      <c r="B43" s="7"/>
      <c r="C43" s="26"/>
      <c r="D43" s="26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6" ht="13.5" thickBot="1"/>
    <row r="57" spans="2:6" ht="12.75">
      <c r="B57" s="17"/>
      <c r="C57" s="41">
        <v>2012</v>
      </c>
      <c r="D57" s="41">
        <v>2013</v>
      </c>
      <c r="E57" s="44" t="s">
        <v>66</v>
      </c>
      <c r="F57" s="44" t="s">
        <v>66</v>
      </c>
    </row>
    <row r="58" spans="2:6" ht="12.75">
      <c r="B58" s="25" t="s">
        <v>9</v>
      </c>
      <c r="C58" s="19" t="s">
        <v>55</v>
      </c>
      <c r="D58" s="19" t="s">
        <v>6</v>
      </c>
      <c r="E58" s="45" t="s">
        <v>81</v>
      </c>
      <c r="F58" s="45" t="s">
        <v>114</v>
      </c>
    </row>
    <row r="59" spans="2:6" ht="13.5" thickBot="1">
      <c r="B59" s="18"/>
      <c r="C59" s="20" t="s">
        <v>5</v>
      </c>
      <c r="D59" s="20" t="s">
        <v>4</v>
      </c>
      <c r="E59" s="46" t="s">
        <v>67</v>
      </c>
      <c r="F59" s="46" t="s">
        <v>67</v>
      </c>
    </row>
    <row r="60" spans="2:6" ht="12.75">
      <c r="B60" s="14" t="s">
        <v>21</v>
      </c>
      <c r="C60" s="12"/>
      <c r="D60" s="12"/>
      <c r="E60" s="47" t="e">
        <f aca="true" t="shared" si="0" ref="E60:E89">D60/C60</f>
        <v>#DIV/0!</v>
      </c>
      <c r="F60" s="92"/>
    </row>
    <row r="61" spans="2:6" ht="12.75">
      <c r="B61" s="6" t="s">
        <v>3</v>
      </c>
      <c r="C61" s="9">
        <v>20977</v>
      </c>
      <c r="D61" s="9">
        <v>29549</v>
      </c>
      <c r="E61" s="47">
        <f t="shared" si="0"/>
        <v>1.4086380321304286</v>
      </c>
      <c r="F61" s="92">
        <f>D61/C61</f>
        <v>1.4086380321304286</v>
      </c>
    </row>
    <row r="62" spans="2:6" ht="12.75">
      <c r="B62" s="6" t="s">
        <v>26</v>
      </c>
      <c r="C62" s="9"/>
      <c r="D62" s="9"/>
      <c r="E62" s="47" t="e">
        <f t="shared" si="0"/>
        <v>#DIV/0!</v>
      </c>
      <c r="F62" s="92"/>
    </row>
    <row r="63" spans="2:6" ht="12.75">
      <c r="B63" s="6" t="s">
        <v>30</v>
      </c>
      <c r="C63" s="9">
        <v>9</v>
      </c>
      <c r="D63" s="9"/>
      <c r="E63" s="47">
        <f t="shared" si="0"/>
        <v>0</v>
      </c>
      <c r="F63" s="92">
        <f>D63/C63</f>
        <v>0</v>
      </c>
    </row>
    <row r="64" spans="2:6" ht="12.75">
      <c r="B64" s="6" t="s">
        <v>91</v>
      </c>
      <c r="C64" s="9"/>
      <c r="D64" s="9"/>
      <c r="E64" s="47"/>
      <c r="F64" s="92"/>
    </row>
    <row r="65" spans="2:7" ht="12.75">
      <c r="B65" s="8" t="s">
        <v>22</v>
      </c>
      <c r="C65" s="23">
        <f>SUM(C60:C64)</f>
        <v>20986</v>
      </c>
      <c r="D65" s="23">
        <f>SUM(D60:D63)</f>
        <v>29549</v>
      </c>
      <c r="E65" s="54">
        <f t="shared" si="0"/>
        <v>1.408033927380158</v>
      </c>
      <c r="F65" s="114">
        <f>D65/C65</f>
        <v>1.408033927380158</v>
      </c>
      <c r="G65" s="5"/>
    </row>
    <row r="66" spans="2:6" ht="12.75">
      <c r="B66" s="6"/>
      <c r="C66" s="9"/>
      <c r="D66" s="9"/>
      <c r="E66" s="48"/>
      <c r="F66" s="92"/>
    </row>
    <row r="67" spans="2:6" ht="12.75">
      <c r="B67" s="6" t="s">
        <v>23</v>
      </c>
      <c r="C67" s="9"/>
      <c r="D67" s="9"/>
      <c r="E67" s="47" t="e">
        <f t="shared" si="0"/>
        <v>#DIV/0!</v>
      </c>
      <c r="F67" s="92"/>
    </row>
    <row r="68" spans="2:6" ht="12.75">
      <c r="B68" s="6" t="s">
        <v>24</v>
      </c>
      <c r="C68" s="9">
        <v>20</v>
      </c>
      <c r="D68" s="9"/>
      <c r="E68" s="47">
        <f t="shared" si="0"/>
        <v>0</v>
      </c>
      <c r="F68" s="92">
        <f>D68/C68</f>
        <v>0</v>
      </c>
    </row>
    <row r="69" spans="2:6" ht="12.75">
      <c r="B69" s="6" t="s">
        <v>96</v>
      </c>
      <c r="C69" s="9">
        <v>813</v>
      </c>
      <c r="D69" s="9">
        <v>583</v>
      </c>
      <c r="E69" s="47">
        <f t="shared" si="0"/>
        <v>0.7170971709717097</v>
      </c>
      <c r="F69" s="92">
        <f>D69/C69</f>
        <v>0.7170971709717097</v>
      </c>
    </row>
    <row r="70" spans="2:6" ht="12.75">
      <c r="B70" s="96" t="s">
        <v>83</v>
      </c>
      <c r="C70" s="9">
        <v>164</v>
      </c>
      <c r="D70" s="9"/>
      <c r="E70" s="47">
        <f t="shared" si="0"/>
        <v>0</v>
      </c>
      <c r="F70" s="92">
        <f>D70/C70</f>
        <v>0</v>
      </c>
    </row>
    <row r="71" spans="2:6" ht="12.75">
      <c r="B71" s="98" t="s">
        <v>89</v>
      </c>
      <c r="C71" s="9">
        <v>1026</v>
      </c>
      <c r="D71" s="9"/>
      <c r="E71" s="47">
        <f t="shared" si="0"/>
        <v>0</v>
      </c>
      <c r="F71" s="92">
        <f>D71/C71</f>
        <v>0</v>
      </c>
    </row>
    <row r="72" spans="2:6" ht="12.75">
      <c r="B72" s="59" t="s">
        <v>76</v>
      </c>
      <c r="C72" s="9"/>
      <c r="D72" s="9"/>
      <c r="E72" s="47" t="e">
        <f t="shared" si="0"/>
        <v>#DIV/0!</v>
      </c>
      <c r="F72" s="92"/>
    </row>
    <row r="73" spans="2:6" ht="12.75">
      <c r="B73" s="6" t="s">
        <v>98</v>
      </c>
      <c r="C73" s="9">
        <v>38</v>
      </c>
      <c r="D73" s="9">
        <v>120</v>
      </c>
      <c r="E73" s="47">
        <f t="shared" si="0"/>
        <v>3.1578947368421053</v>
      </c>
      <c r="F73" s="92">
        <f>D73/C73</f>
        <v>3.1578947368421053</v>
      </c>
    </row>
    <row r="74" spans="2:6" ht="12.75">
      <c r="B74" s="6" t="s">
        <v>25</v>
      </c>
      <c r="C74" s="9"/>
      <c r="D74" s="9"/>
      <c r="E74" s="47" t="e">
        <f t="shared" si="0"/>
        <v>#DIV/0!</v>
      </c>
      <c r="F74" s="92"/>
    </row>
    <row r="75" spans="2:6" ht="12.75">
      <c r="B75" s="6" t="s">
        <v>27</v>
      </c>
      <c r="C75" s="9"/>
      <c r="D75" s="9"/>
      <c r="E75" s="47" t="e">
        <f t="shared" si="0"/>
        <v>#DIV/0!</v>
      </c>
      <c r="F75" s="92"/>
    </row>
    <row r="76" spans="2:6" ht="12.75">
      <c r="B76" s="6" t="s">
        <v>75</v>
      </c>
      <c r="C76" s="9"/>
      <c r="D76" s="9"/>
      <c r="E76" s="47" t="e">
        <f t="shared" si="0"/>
        <v>#DIV/0!</v>
      </c>
      <c r="F76" s="92"/>
    </row>
    <row r="77" spans="2:6" ht="12.75">
      <c r="B77" s="6" t="s">
        <v>28</v>
      </c>
      <c r="C77" s="9"/>
      <c r="D77" s="9"/>
      <c r="E77" s="47" t="e">
        <f t="shared" si="0"/>
        <v>#DIV/0!</v>
      </c>
      <c r="F77" s="92"/>
    </row>
    <row r="78" spans="2:6" ht="12.75">
      <c r="B78" s="6" t="s">
        <v>70</v>
      </c>
      <c r="C78" s="9"/>
      <c r="D78" s="9"/>
      <c r="E78" s="47" t="e">
        <f t="shared" si="0"/>
        <v>#DIV/0!</v>
      </c>
      <c r="F78" s="92"/>
    </row>
    <row r="79" spans="2:6" ht="12.75">
      <c r="B79" s="6" t="s">
        <v>71</v>
      </c>
      <c r="C79" s="9">
        <v>128</v>
      </c>
      <c r="D79" s="9">
        <v>128</v>
      </c>
      <c r="E79" s="47">
        <f t="shared" si="0"/>
        <v>1</v>
      </c>
      <c r="F79" s="92">
        <f>D79/C79</f>
        <v>1</v>
      </c>
    </row>
    <row r="80" spans="2:6" ht="12.75">
      <c r="B80" s="6" t="s">
        <v>29</v>
      </c>
      <c r="C80" s="9"/>
      <c r="D80" s="9"/>
      <c r="E80" s="47" t="e">
        <f t="shared" si="0"/>
        <v>#DIV/0!</v>
      </c>
      <c r="F80" s="92"/>
    </row>
    <row r="81" spans="2:6" ht="12.75">
      <c r="B81" s="6" t="s">
        <v>59</v>
      </c>
      <c r="C81" s="9">
        <v>15</v>
      </c>
      <c r="D81" s="9">
        <v>20</v>
      </c>
      <c r="E81" s="47">
        <f t="shared" si="0"/>
        <v>1.3333333333333333</v>
      </c>
      <c r="F81" s="92">
        <f>D81/C81</f>
        <v>1.3333333333333333</v>
      </c>
    </row>
    <row r="82" spans="2:7" ht="12.75">
      <c r="B82" s="8" t="s">
        <v>31</v>
      </c>
      <c r="C82" s="23">
        <f>SUM(C67:C81)</f>
        <v>2204</v>
      </c>
      <c r="D82" s="23">
        <f>SUM(D67:D81)</f>
        <v>851</v>
      </c>
      <c r="E82" s="54">
        <f t="shared" si="0"/>
        <v>0.38611615245009073</v>
      </c>
      <c r="F82" s="114">
        <f>D82/C82</f>
        <v>0.38611615245009073</v>
      </c>
      <c r="G82" s="5"/>
    </row>
    <row r="83" spans="2:6" ht="12.75">
      <c r="B83" s="6"/>
      <c r="C83" s="9"/>
      <c r="D83" s="9"/>
      <c r="E83" s="48"/>
      <c r="F83" s="92"/>
    </row>
    <row r="84" spans="2:6" ht="12.75">
      <c r="B84" s="6" t="s">
        <v>32</v>
      </c>
      <c r="C84" s="9"/>
      <c r="D84" s="9"/>
      <c r="E84" s="47" t="e">
        <f t="shared" si="0"/>
        <v>#DIV/0!</v>
      </c>
      <c r="F84" s="92"/>
    </row>
    <row r="85" spans="2:6" ht="12.75">
      <c r="B85" s="6" t="s">
        <v>33</v>
      </c>
      <c r="C85" s="9">
        <v>568</v>
      </c>
      <c r="D85" s="9">
        <v>985</v>
      </c>
      <c r="E85" s="47">
        <f t="shared" si="0"/>
        <v>1.7341549295774648</v>
      </c>
      <c r="F85" s="92">
        <f>D85/C85</f>
        <v>1.7341549295774648</v>
      </c>
    </row>
    <row r="86" spans="2:6" ht="12.75">
      <c r="B86" s="6" t="s">
        <v>34</v>
      </c>
      <c r="C86" s="9"/>
      <c r="D86" s="9"/>
      <c r="E86" s="47" t="e">
        <f t="shared" si="0"/>
        <v>#DIV/0!</v>
      </c>
      <c r="F86" s="92"/>
    </row>
    <row r="87" spans="2:6" ht="12.75">
      <c r="B87" s="6" t="s">
        <v>35</v>
      </c>
      <c r="C87" s="9"/>
      <c r="D87" s="9"/>
      <c r="E87" s="47" t="e">
        <f t="shared" si="0"/>
        <v>#DIV/0!</v>
      </c>
      <c r="F87" s="92"/>
    </row>
    <row r="88" spans="2:6" ht="12.75">
      <c r="B88" s="6" t="s">
        <v>84</v>
      </c>
      <c r="C88" s="9"/>
      <c r="D88" s="9"/>
      <c r="E88" s="47" t="e">
        <f t="shared" si="0"/>
        <v>#DIV/0!</v>
      </c>
      <c r="F88" s="92"/>
    </row>
    <row r="89" spans="2:6" ht="12.75">
      <c r="B89" s="6" t="s">
        <v>115</v>
      </c>
      <c r="C89" s="9">
        <v>4409</v>
      </c>
      <c r="D89" s="9">
        <v>8135</v>
      </c>
      <c r="E89" s="47">
        <f t="shared" si="0"/>
        <v>1.8450895894760717</v>
      </c>
      <c r="F89" s="92">
        <f>D89/C89</f>
        <v>1.8450895894760717</v>
      </c>
    </row>
    <row r="90" spans="2:7" ht="12.75">
      <c r="B90" s="8" t="s">
        <v>36</v>
      </c>
      <c r="C90" s="23">
        <f>SUM(C84:C89)</f>
        <v>4977</v>
      </c>
      <c r="D90" s="23">
        <f>SUM(D84:D89)</f>
        <v>9120</v>
      </c>
      <c r="E90" s="54">
        <f>D90/C90</f>
        <v>1.8324291742013261</v>
      </c>
      <c r="F90" s="92">
        <f>D90/C90</f>
        <v>1.8324291742013261</v>
      </c>
      <c r="G90" s="5"/>
    </row>
    <row r="91" spans="2:6" ht="12.75">
      <c r="B91" s="13"/>
      <c r="C91" s="22"/>
      <c r="D91" s="22"/>
      <c r="E91" s="49"/>
      <c r="F91" s="92"/>
    </row>
    <row r="92" spans="2:6" s="7" customFormat="1" ht="12.75">
      <c r="B92" s="30" t="s">
        <v>37</v>
      </c>
      <c r="C92" s="22"/>
      <c r="D92" s="42"/>
      <c r="E92" s="97"/>
      <c r="F92" s="22"/>
    </row>
    <row r="93" spans="2:7" s="7" customFormat="1" ht="12.75">
      <c r="B93" s="35" t="s">
        <v>20</v>
      </c>
      <c r="C93" s="36">
        <f>C90+C82+C65</f>
        <v>28167</v>
      </c>
      <c r="D93" s="57">
        <f>D90+D82+D65</f>
        <v>39520</v>
      </c>
      <c r="E93" s="99">
        <f>D93/C93</f>
        <v>1.403060318812795</v>
      </c>
      <c r="F93" s="114">
        <f>D93/C93</f>
        <v>1.403060318812795</v>
      </c>
      <c r="G93" s="5"/>
    </row>
    <row r="94" spans="2:6" s="7" customFormat="1" ht="12.75">
      <c r="B94" s="10"/>
      <c r="C94" s="31"/>
      <c r="D94" s="31"/>
      <c r="E94" s="47"/>
      <c r="F94" s="92"/>
    </row>
    <row r="95" spans="2:7" ht="13.5" thickBot="1">
      <c r="B95" s="30" t="s">
        <v>108</v>
      </c>
      <c r="C95" s="29">
        <v>128</v>
      </c>
      <c r="D95" s="29">
        <v>250</v>
      </c>
      <c r="E95" s="58">
        <f>D95/C95</f>
        <v>1.953125</v>
      </c>
      <c r="F95" s="114">
        <f>D95/C95</f>
        <v>1.953125</v>
      </c>
      <c r="G95" s="5"/>
    </row>
    <row r="96" spans="2:6" ht="12.75">
      <c r="B96" s="27" t="s">
        <v>38</v>
      </c>
      <c r="C96" s="38"/>
      <c r="D96" s="38"/>
      <c r="E96" s="94"/>
      <c r="F96" s="38"/>
    </row>
    <row r="97" spans="2:8" ht="13.5" thickBot="1">
      <c r="B97" s="28" t="s">
        <v>39</v>
      </c>
      <c r="C97" s="33">
        <f>C95+C93+C42</f>
        <v>46533</v>
      </c>
      <c r="D97" s="33">
        <f>D95+D93+D42</f>
        <v>64230</v>
      </c>
      <c r="E97" s="95">
        <f>D97/C97</f>
        <v>1.3803107472116563</v>
      </c>
      <c r="F97" s="115">
        <f>D97/C97</f>
        <v>1.3803107472116563</v>
      </c>
      <c r="G97" s="5"/>
      <c r="H97" s="5"/>
    </row>
    <row r="98" spans="2:4" ht="12.75">
      <c r="B98" s="34"/>
      <c r="C98" s="37"/>
      <c r="D98" s="37"/>
    </row>
    <row r="99" spans="2:4" ht="12.75">
      <c r="B99" s="7"/>
      <c r="C99" s="26"/>
      <c r="D99" s="26"/>
    </row>
    <row r="100" spans="2:6" ht="12.75">
      <c r="B100" s="8" t="s">
        <v>40</v>
      </c>
      <c r="C100" s="9"/>
      <c r="D100" s="9"/>
      <c r="E100" s="48"/>
      <c r="F100" s="90"/>
    </row>
    <row r="101" spans="2:6" ht="12.75">
      <c r="B101" s="6" t="s">
        <v>60</v>
      </c>
      <c r="C101" s="9"/>
      <c r="D101" s="9"/>
      <c r="E101" s="47" t="e">
        <f>D101/C101</f>
        <v>#DIV/0!</v>
      </c>
      <c r="F101" s="92"/>
    </row>
    <row r="102" spans="2:6" ht="12.75">
      <c r="B102" s="61" t="s">
        <v>88</v>
      </c>
      <c r="C102" s="9"/>
      <c r="D102" s="9"/>
      <c r="E102" s="47" t="e">
        <f>D102/C102</f>
        <v>#DIV/0!</v>
      </c>
      <c r="F102" s="92"/>
    </row>
    <row r="103" spans="2:6" ht="12.75">
      <c r="B103" s="61" t="s">
        <v>85</v>
      </c>
      <c r="C103" s="9"/>
      <c r="D103" s="9"/>
      <c r="E103" s="47"/>
      <c r="F103" s="92"/>
    </row>
    <row r="104" spans="2:6" ht="12.75">
      <c r="B104" s="61" t="s">
        <v>86</v>
      </c>
      <c r="C104" s="9"/>
      <c r="D104" s="9"/>
      <c r="E104" s="47"/>
      <c r="F104" s="92"/>
    </row>
    <row r="105" spans="2:6" ht="12.75">
      <c r="B105" s="6" t="s">
        <v>97</v>
      </c>
      <c r="C105" s="9"/>
      <c r="D105" s="9"/>
      <c r="E105" s="47">
        <v>0</v>
      </c>
      <c r="F105" s="92">
        <v>0</v>
      </c>
    </row>
    <row r="106" spans="2:6" ht="12.75">
      <c r="B106" s="6" t="s">
        <v>41</v>
      </c>
      <c r="C106" s="9"/>
      <c r="D106" s="9"/>
      <c r="E106" s="47" t="e">
        <f>D106/C106</f>
        <v>#DIV/0!</v>
      </c>
      <c r="F106" s="92"/>
    </row>
    <row r="107" spans="2:7" ht="12.75">
      <c r="B107" s="8" t="s">
        <v>42</v>
      </c>
      <c r="C107" s="23">
        <f>SUM(C101:C106)</f>
        <v>0</v>
      </c>
      <c r="D107" s="23">
        <f>SUM(D101:D106)</f>
        <v>0</v>
      </c>
      <c r="E107" s="54" t="e">
        <f>D107/C107</f>
        <v>#DIV/0!</v>
      </c>
      <c r="F107" s="100"/>
      <c r="G107" s="5"/>
    </row>
    <row r="108" spans="2:4" ht="12.75">
      <c r="B108" s="7"/>
      <c r="C108" s="26"/>
      <c r="D108" s="26"/>
    </row>
    <row r="109" spans="2:4" ht="12.75">
      <c r="B109" s="7"/>
      <c r="C109" s="26"/>
      <c r="D109" s="26"/>
    </row>
    <row r="114" ht="13.5" thickBot="1"/>
    <row r="115" spans="2:6" ht="12.75">
      <c r="B115" s="17"/>
      <c r="C115" s="41">
        <v>2012</v>
      </c>
      <c r="D115" s="41">
        <v>2013</v>
      </c>
      <c r="E115" s="44" t="s">
        <v>66</v>
      </c>
      <c r="F115" s="44" t="s">
        <v>66</v>
      </c>
    </row>
    <row r="116" spans="2:6" ht="12.75">
      <c r="B116" s="25" t="s">
        <v>0</v>
      </c>
      <c r="C116" s="19" t="s">
        <v>55</v>
      </c>
      <c r="D116" s="19" t="s">
        <v>6</v>
      </c>
      <c r="E116" s="45" t="s">
        <v>81</v>
      </c>
      <c r="F116" s="45">
        <v>20.12</v>
      </c>
    </row>
    <row r="117" spans="2:6" ht="13.5" thickBot="1">
      <c r="B117" s="18"/>
      <c r="C117" s="20" t="s">
        <v>5</v>
      </c>
      <c r="D117" s="20" t="s">
        <v>4</v>
      </c>
      <c r="E117" s="46" t="s">
        <v>67</v>
      </c>
      <c r="F117" s="46" t="s">
        <v>67</v>
      </c>
    </row>
    <row r="118" spans="2:6" ht="12.75">
      <c r="B118" s="11" t="s">
        <v>43</v>
      </c>
      <c r="C118" s="12"/>
      <c r="D118" s="12"/>
      <c r="E118" s="47"/>
      <c r="F118" s="92"/>
    </row>
    <row r="119" spans="2:6" ht="12.75">
      <c r="B119" s="13" t="s">
        <v>44</v>
      </c>
      <c r="C119" s="22"/>
      <c r="D119" s="22"/>
      <c r="E119" s="47" t="e">
        <f aca="true" t="shared" si="1" ref="E119:E127">D119/C119</f>
        <v>#DIV/0!</v>
      </c>
      <c r="F119" s="92"/>
    </row>
    <row r="120" spans="2:6" ht="12.75">
      <c r="B120" s="6" t="s">
        <v>45</v>
      </c>
      <c r="C120" s="9">
        <v>12</v>
      </c>
      <c r="D120" s="9"/>
      <c r="E120" s="47">
        <f t="shared" si="1"/>
        <v>0</v>
      </c>
      <c r="F120" s="92"/>
    </row>
    <row r="121" spans="2:6" ht="12.75">
      <c r="B121" s="14" t="s">
        <v>65</v>
      </c>
      <c r="C121" s="12">
        <v>30</v>
      </c>
      <c r="D121" s="12"/>
      <c r="E121" s="47">
        <f t="shared" si="1"/>
        <v>0</v>
      </c>
      <c r="F121" s="92"/>
    </row>
    <row r="122" spans="2:6" ht="12.75">
      <c r="B122" s="6" t="s">
        <v>46</v>
      </c>
      <c r="C122" s="9">
        <v>400</v>
      </c>
      <c r="D122" s="9"/>
      <c r="E122" s="47">
        <f t="shared" si="1"/>
        <v>0</v>
      </c>
      <c r="F122" s="92"/>
    </row>
    <row r="123" spans="2:6" ht="12.75">
      <c r="B123" s="6" t="s">
        <v>80</v>
      </c>
      <c r="C123" s="9"/>
      <c r="D123" s="9"/>
      <c r="E123" s="47" t="e">
        <f t="shared" si="1"/>
        <v>#DIV/0!</v>
      </c>
      <c r="F123" s="92"/>
    </row>
    <row r="124" spans="2:6" ht="12.75">
      <c r="B124" s="6" t="s">
        <v>87</v>
      </c>
      <c r="C124" s="9"/>
      <c r="D124" s="9"/>
      <c r="E124" s="47" t="e">
        <f t="shared" si="1"/>
        <v>#DIV/0!</v>
      </c>
      <c r="F124" s="92">
        <v>0</v>
      </c>
    </row>
    <row r="125" spans="2:6" ht="12.75">
      <c r="B125" s="59" t="s">
        <v>74</v>
      </c>
      <c r="C125" s="9">
        <v>937</v>
      </c>
      <c r="D125" s="9">
        <v>950</v>
      </c>
      <c r="E125" s="47">
        <f t="shared" si="1"/>
        <v>1.0138740661686232</v>
      </c>
      <c r="F125" s="92">
        <f>D125/C125</f>
        <v>1.0138740661686232</v>
      </c>
    </row>
    <row r="126" spans="2:6" ht="12.75">
      <c r="B126" s="6" t="s">
        <v>109</v>
      </c>
      <c r="C126" s="9"/>
      <c r="D126" s="9"/>
      <c r="E126" s="47" t="e">
        <f t="shared" si="1"/>
        <v>#DIV/0!</v>
      </c>
      <c r="F126" s="92"/>
    </row>
    <row r="127" spans="2:7" ht="12.75">
      <c r="B127" s="8" t="s">
        <v>47</v>
      </c>
      <c r="C127" s="23">
        <f>SUM(C119:C126)</f>
        <v>1379</v>
      </c>
      <c r="D127" s="23">
        <f>SUM(D119:D126)</f>
        <v>950</v>
      </c>
      <c r="E127" s="54">
        <f t="shared" si="1"/>
        <v>0.6889050036258159</v>
      </c>
      <c r="F127" s="100">
        <f>D127/C127</f>
        <v>0.6889050036258159</v>
      </c>
      <c r="G127" s="5"/>
    </row>
    <row r="128" spans="2:6" ht="12.75">
      <c r="B128" s="6"/>
      <c r="C128" s="9"/>
      <c r="D128" s="9"/>
      <c r="E128" s="48"/>
      <c r="F128" s="90"/>
    </row>
    <row r="129" spans="2:6" ht="12.75">
      <c r="B129" s="6"/>
      <c r="C129" s="9"/>
      <c r="D129" s="9"/>
      <c r="E129" s="48"/>
      <c r="F129" s="90"/>
    </row>
    <row r="130" spans="2:7" s="3" customFormat="1" ht="12.75">
      <c r="B130" s="8" t="s">
        <v>48</v>
      </c>
      <c r="C130" s="31">
        <f>SUM('2013.évi terv 2.lap'!C24)-C97+C107-C127</f>
        <v>862</v>
      </c>
      <c r="D130" s="31">
        <f>SUM('2013.évi terv 2.lap'!D24)-D97+D107-D127</f>
        <v>5185</v>
      </c>
      <c r="E130" s="58">
        <f>D130/C130</f>
        <v>6.01508120649652</v>
      </c>
      <c r="F130" s="91">
        <f>D130/C130</f>
        <v>6.01508120649652</v>
      </c>
      <c r="G130" s="37"/>
    </row>
    <row r="131" spans="2:6" ht="12.75">
      <c r="B131" s="6"/>
      <c r="C131" s="9"/>
      <c r="D131" s="9"/>
      <c r="E131" s="48"/>
      <c r="F131" s="90"/>
    </row>
    <row r="132" spans="2:6" ht="12.75">
      <c r="B132" s="6"/>
      <c r="C132" s="9"/>
      <c r="D132" s="9"/>
      <c r="E132" s="48"/>
      <c r="F132" s="90"/>
    </row>
    <row r="133" spans="2:6" ht="12.75">
      <c r="B133" s="8" t="s">
        <v>51</v>
      </c>
      <c r="C133" s="9"/>
      <c r="D133" s="9"/>
      <c r="E133" s="48"/>
      <c r="F133" s="90"/>
    </row>
    <row r="134" spans="2:6" ht="12.75">
      <c r="B134" s="59" t="s">
        <v>72</v>
      </c>
      <c r="C134" s="9">
        <v>6</v>
      </c>
      <c r="D134" s="9">
        <v>10</v>
      </c>
      <c r="E134" s="47">
        <f>D134/C134</f>
        <v>1.6666666666666667</v>
      </c>
      <c r="F134" s="92">
        <f>D134/C134</f>
        <v>1.6666666666666667</v>
      </c>
    </row>
    <row r="135" spans="2:6" ht="12.75">
      <c r="B135" s="6" t="s">
        <v>49</v>
      </c>
      <c r="C135" s="9"/>
      <c r="D135" s="9"/>
      <c r="E135" s="47" t="e">
        <f>D135/C135</f>
        <v>#DIV/0!</v>
      </c>
      <c r="F135" s="92">
        <v>0</v>
      </c>
    </row>
    <row r="136" spans="2:6" ht="12.75">
      <c r="B136" s="6" t="s">
        <v>61</v>
      </c>
      <c r="C136" s="9"/>
      <c r="D136" s="9"/>
      <c r="E136" s="47" t="e">
        <f>D136/C136</f>
        <v>#DIV/0!</v>
      </c>
      <c r="F136" s="92"/>
    </row>
    <row r="137" spans="2:7" ht="12.75">
      <c r="B137" s="8" t="s">
        <v>50</v>
      </c>
      <c r="C137" s="23">
        <f>SUM(C134:C136)</f>
        <v>6</v>
      </c>
      <c r="D137" s="23">
        <f>SUM(D134:D136)</f>
        <v>10</v>
      </c>
      <c r="E137" s="54">
        <f>D137/C137</f>
        <v>1.6666666666666667</v>
      </c>
      <c r="F137" s="100">
        <f>D137/C137</f>
        <v>1.6666666666666667</v>
      </c>
      <c r="G137" s="5"/>
    </row>
    <row r="138" spans="2:6" ht="12.75">
      <c r="B138" s="6"/>
      <c r="C138" s="6"/>
      <c r="D138" s="6"/>
      <c r="E138" s="48"/>
      <c r="F138" s="90"/>
    </row>
    <row r="139" spans="2:6" ht="12.75">
      <c r="B139" s="8" t="s">
        <v>52</v>
      </c>
      <c r="C139" s="6"/>
      <c r="D139" s="6"/>
      <c r="E139" s="48"/>
      <c r="F139" s="90"/>
    </row>
    <row r="140" spans="2:6" ht="12.75">
      <c r="B140" s="6" t="s">
        <v>53</v>
      </c>
      <c r="C140" s="9"/>
      <c r="D140" s="9"/>
      <c r="E140" s="47" t="e">
        <f>D140/C140</f>
        <v>#DIV/0!</v>
      </c>
      <c r="F140" s="92"/>
    </row>
    <row r="141" spans="2:6" ht="12.75">
      <c r="B141" s="6" t="s">
        <v>62</v>
      </c>
      <c r="C141" s="9"/>
      <c r="D141" s="9"/>
      <c r="E141" s="47" t="e">
        <f>D141/C141</f>
        <v>#DIV/0!</v>
      </c>
      <c r="F141" s="92"/>
    </row>
    <row r="142" spans="2:7" ht="12.75">
      <c r="B142" s="8" t="s">
        <v>63</v>
      </c>
      <c r="C142" s="23">
        <f>SUM(C140:C141)</f>
        <v>0</v>
      </c>
      <c r="D142" s="23">
        <f>SUM(D140:D141)</f>
        <v>0</v>
      </c>
      <c r="E142" s="54" t="e">
        <f>D142/C142</f>
        <v>#DIV/0!</v>
      </c>
      <c r="F142" s="100"/>
      <c r="G142" s="5"/>
    </row>
    <row r="143" spans="2:6" ht="12.75">
      <c r="B143" s="6"/>
      <c r="C143" s="9"/>
      <c r="D143" s="9"/>
      <c r="E143" s="48"/>
      <c r="F143" s="90"/>
    </row>
    <row r="144" spans="2:7" ht="12.75">
      <c r="B144" s="8" t="s">
        <v>64</v>
      </c>
      <c r="C144" s="23">
        <v>0</v>
      </c>
      <c r="D144" s="23">
        <v>0</v>
      </c>
      <c r="E144" s="54" t="e">
        <f>D144/C144</f>
        <v>#DIV/0!</v>
      </c>
      <c r="F144" s="93">
        <v>0</v>
      </c>
      <c r="G144" s="5"/>
    </row>
    <row r="145" spans="2:7" ht="12.75">
      <c r="B145" s="8"/>
      <c r="C145" s="23"/>
      <c r="D145" s="23"/>
      <c r="E145" s="54"/>
      <c r="F145" s="93"/>
      <c r="G145" s="5"/>
    </row>
    <row r="146" spans="2:7" ht="12.75">
      <c r="B146" s="8" t="s">
        <v>110</v>
      </c>
      <c r="C146" s="23">
        <v>127</v>
      </c>
      <c r="D146" s="23">
        <v>415</v>
      </c>
      <c r="E146" s="54"/>
      <c r="F146" s="93"/>
      <c r="G146" s="5"/>
    </row>
    <row r="147" spans="2:7" ht="12.75">
      <c r="B147" s="6"/>
      <c r="C147" s="9"/>
      <c r="D147" s="9"/>
      <c r="E147" s="48"/>
      <c r="F147" s="90"/>
      <c r="G147" s="7"/>
    </row>
    <row r="148" spans="2:7" ht="12.75">
      <c r="B148" s="8" t="s">
        <v>78</v>
      </c>
      <c r="C148" s="23">
        <f>C130+C137-C142+C144-C146</f>
        <v>741</v>
      </c>
      <c r="D148" s="23">
        <v>4780</v>
      </c>
      <c r="E148" s="54">
        <f>D148/C148</f>
        <v>6.4507422402159245</v>
      </c>
      <c r="F148" s="93">
        <f>D148/C148</f>
        <v>6.4507422402159245</v>
      </c>
      <c r="G148" s="82"/>
    </row>
    <row r="149" spans="2:5" ht="13.5" customHeight="1">
      <c r="B149" s="81"/>
      <c r="C149" s="82"/>
      <c r="D149" s="82"/>
      <c r="E149" s="80"/>
    </row>
    <row r="150" spans="2:5" ht="12.75" hidden="1">
      <c r="B150" s="83" t="s">
        <v>77</v>
      </c>
      <c r="C150" s="83"/>
      <c r="D150" s="83"/>
      <c r="E150" s="85"/>
    </row>
    <row r="151" spans="2:6" s="78" customFormat="1" ht="12.75" hidden="1">
      <c r="B151" s="84" t="s">
        <v>79</v>
      </c>
      <c r="C151" s="84">
        <v>0</v>
      </c>
      <c r="D151" s="84">
        <v>0</v>
      </c>
      <c r="E151" s="54">
        <v>0</v>
      </c>
      <c r="F151" s="89"/>
    </row>
    <row r="152" ht="12.75" hidden="1"/>
    <row r="153" spans="2:6" s="78" customFormat="1" ht="12.75" hidden="1">
      <c r="B153" s="79" t="s">
        <v>78</v>
      </c>
      <c r="C153" s="70">
        <f>C148-C151</f>
        <v>741</v>
      </c>
      <c r="D153" s="70">
        <f>D148-D151</f>
        <v>4780</v>
      </c>
      <c r="E153" s="51">
        <f>D153/C153</f>
        <v>6.4507422402159245</v>
      </c>
      <c r="F153" s="89"/>
    </row>
  </sheetData>
  <printOptions/>
  <pageMargins left="0.68" right="0.75" top="1" bottom="1" header="0.5" footer="0.5"/>
  <pageSetup horizontalDpi="300" verticalDpi="300" orientation="portrait" paperSize="9" r:id="rId1"/>
  <headerFooter alignWithMargins="0">
    <oddHeader>&amp;L&amp;"Arial CE,Félkövér"&amp;12Csurgói Városgazdálkodási Kft.
Csurgó</oddHeader>
    <oddFooter>&amp;L&amp;"Arial CE,Félkövér"2013.évi terv
&amp;C&amp;"Arial CE,Félkövér"3/&amp;P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CS-FA KFT.</dc:creator>
  <cp:keywords/>
  <dc:description/>
  <cp:lastModifiedBy>Szabóné Molnár Zsuzsa</cp:lastModifiedBy>
  <cp:lastPrinted>2013-02-22T12:29:27Z</cp:lastPrinted>
  <dcterms:created xsi:type="dcterms:W3CDTF">2002-03-13T12:28:06Z</dcterms:created>
  <dcterms:modified xsi:type="dcterms:W3CDTF">2013-02-22T12:30:04Z</dcterms:modified>
  <cp:category/>
  <cp:version/>
  <cp:contentType/>
  <cp:contentStatus/>
</cp:coreProperties>
</file>